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8930" windowHeight="11490" activeTab="0"/>
  </bookViews>
  <sheets>
    <sheet name="2010" sheetId="1" r:id="rId1"/>
  </sheets>
  <externalReferences>
    <externalReference r:id="rId4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fullCalcOnLoad="1"/>
</workbook>
</file>

<file path=xl/sharedStrings.xml><?xml version="1.0" encoding="utf-8"?>
<sst xmlns="http://schemas.openxmlformats.org/spreadsheetml/2006/main" count="25" uniqueCount="25">
  <si>
    <t>Kosten UCTE</t>
  </si>
  <si>
    <t>Kosten AE</t>
  </si>
  <si>
    <t>Gesamt</t>
  </si>
  <si>
    <t>Kosten Jahr</t>
  </si>
  <si>
    <t>Erlöse Jahr</t>
  </si>
  <si>
    <t>GESAMT</t>
  </si>
  <si>
    <t>Erlöse UCTE</t>
  </si>
  <si>
    <t>Erlöse AE</t>
  </si>
  <si>
    <t>Monatskosten</t>
  </si>
  <si>
    <t>Kosten SekReg</t>
  </si>
  <si>
    <t>Erlöse SekReg</t>
  </si>
  <si>
    <t>Costs UCTE</t>
  </si>
  <si>
    <t>Proceeds UCTE</t>
  </si>
  <si>
    <t>Costs Tertiary 
Control Reserve</t>
  </si>
  <si>
    <t>Proceeds Tertiary 
Control Reserve</t>
  </si>
  <si>
    <t>Monthly Costs</t>
  </si>
  <si>
    <t>Costs Market Maker</t>
  </si>
  <si>
    <t>Total</t>
  </si>
  <si>
    <t>Kosten Market Maker</t>
  </si>
  <si>
    <t>TOTAL</t>
  </si>
  <si>
    <t>Costs Secondary
Control Reserve</t>
  </si>
  <si>
    <t>Proceeds Secondary
Control Reserve</t>
  </si>
  <si>
    <t>Annual Costs</t>
  </si>
  <si>
    <t>Annual Proceeds</t>
  </si>
  <si>
    <t>Regelenergiekosten / Balancing Energy Costs 2010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</si>
</sst>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\ [$€-1]"/>
    <numFmt numFmtId="187" formatCode="#,##0.0000"/>
    <numFmt numFmtId="188" formatCode="_([$€]* #,##0.00_);_([$€]* \(#,##0.00\);_([$€]* &quot;-&quot;??_);_(@_)"/>
    <numFmt numFmtId="189" formatCode="_([$€]* #,##0.000_);_([$€]* \(#,##0.000\);_([$€]* &quot;-&quot;??_);_(@_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[$-407]dddd\,\ d\.\ mmmm\ yyyy"/>
    <numFmt numFmtId="194" formatCode="[$-407]mmm/\ yy;@"/>
    <numFmt numFmtId="195" formatCode="#,##0.00\ &quot;€&quot;"/>
    <numFmt numFmtId="196" formatCode="dd/mm/yyyy;@"/>
    <numFmt numFmtId="197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1" tint="0.34999001026153564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0" tint="-0.149959996342659"/>
      </left>
      <right style="medium">
        <color theme="0" tint="-0.14993000030517578"/>
      </right>
      <top style="thick">
        <color theme="1" tint="0.34999001026153564"/>
      </top>
      <bottom style="medium">
        <color theme="0" tint="-0.14993000030517578"/>
      </bottom>
    </border>
    <border>
      <left style="medium">
        <color theme="0" tint="-0.14993000030517578"/>
      </left>
      <right style="thin">
        <color theme="0" tint="-0.149959996342659"/>
      </right>
      <top style="medium">
        <color theme="0" tint="-0.14993000030517578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theme="0" tint="-0.14993000030517578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79" fontId="4" fillId="0" borderId="0" xfId="48" applyFont="1" applyAlignment="1">
      <alignment/>
    </xf>
    <xf numFmtId="0" fontId="40" fillId="20" borderId="10" xfId="0" applyFont="1" applyFill="1" applyBorder="1" applyAlignment="1">
      <alignment horizontal="center" vertical="center"/>
    </xf>
    <xf numFmtId="194" fontId="4" fillId="33" borderId="11" xfId="54" applyNumberFormat="1" applyFont="1" applyFill="1" applyBorder="1" applyAlignment="1">
      <alignment horizontal="right"/>
      <protection/>
    </xf>
    <xf numFmtId="195" fontId="4" fillId="33" borderId="11" xfId="54" applyNumberFormat="1" applyFont="1" applyFill="1" applyBorder="1" applyAlignment="1">
      <alignment horizontal="right"/>
      <protection/>
    </xf>
    <xf numFmtId="195" fontId="4" fillId="33" borderId="12" xfId="54" applyNumberFormat="1" applyFont="1" applyFill="1" applyBorder="1" applyAlignment="1">
      <alignment horizontal="right"/>
      <protection/>
    </xf>
    <xf numFmtId="195" fontId="3" fillId="33" borderId="13" xfId="54" applyNumberFormat="1" applyFont="1" applyFill="1" applyBorder="1" applyAlignment="1">
      <alignment horizontal="right"/>
      <protection/>
    </xf>
    <xf numFmtId="3" fontId="3" fillId="33" borderId="13" xfId="54" applyNumberFormat="1" applyFont="1" applyFill="1" applyBorder="1" applyAlignment="1">
      <alignment horizontal="right"/>
      <protection/>
    </xf>
    <xf numFmtId="195" fontId="4" fillId="33" borderId="14" xfId="54" applyNumberFormat="1" applyFont="1" applyFill="1" applyBorder="1" applyAlignment="1">
      <alignment horizontal="right"/>
      <protection/>
    </xf>
    <xf numFmtId="195" fontId="4" fillId="33" borderId="15" xfId="54" applyNumberFormat="1" applyFont="1" applyFill="1" applyBorder="1" applyAlignment="1">
      <alignment horizontal="right"/>
      <protection/>
    </xf>
    <xf numFmtId="3" fontId="3" fillId="33" borderId="16" xfId="54" applyNumberFormat="1" applyFont="1" applyFill="1" applyBorder="1" applyAlignment="1">
      <alignment horizontal="right"/>
      <protection/>
    </xf>
    <xf numFmtId="195" fontId="3" fillId="33" borderId="17" xfId="54" applyNumberFormat="1" applyFont="1" applyFill="1" applyBorder="1" applyAlignment="1">
      <alignment horizontal="right"/>
      <protection/>
    </xf>
    <xf numFmtId="3" fontId="4" fillId="33" borderId="18" xfId="54" applyNumberFormat="1" applyFont="1" applyFill="1" applyBorder="1" applyAlignment="1">
      <alignment horizontal="right"/>
      <protection/>
    </xf>
    <xf numFmtId="3" fontId="4" fillId="33" borderId="19" xfId="54" applyNumberFormat="1" applyFont="1" applyFill="1" applyBorder="1" applyAlignment="1">
      <alignment horizontal="right"/>
      <protection/>
    </xf>
    <xf numFmtId="0" fontId="40" fillId="20" borderId="10" xfId="0" applyFont="1" applyFill="1" applyBorder="1" applyAlignment="1">
      <alignment horizontal="center" vertical="center" wrapText="1"/>
    </xf>
    <xf numFmtId="3" fontId="4" fillId="33" borderId="20" xfId="54" applyNumberFormat="1" applyFont="1" applyFill="1" applyBorder="1" applyAlignment="1">
      <alignment horizontal="right"/>
      <protection/>
    </xf>
    <xf numFmtId="3" fontId="4" fillId="33" borderId="21" xfId="54" applyNumberFormat="1" applyFont="1" applyFill="1" applyBorder="1" applyAlignment="1">
      <alignment horizontal="right"/>
      <protection/>
    </xf>
    <xf numFmtId="3" fontId="3" fillId="33" borderId="22" xfId="54" applyNumberFormat="1" applyFont="1" applyFill="1" applyBorder="1" applyAlignment="1">
      <alignment horizontal="right"/>
      <protection/>
    </xf>
    <xf numFmtId="197" fontId="4" fillId="33" borderId="11" xfId="54" applyNumberFormat="1" applyFont="1" applyFill="1" applyBorder="1" applyAlignment="1">
      <alignment horizontal="right"/>
      <protection/>
    </xf>
    <xf numFmtId="195" fontId="4" fillId="0" borderId="0" xfId="0" applyNumberFormat="1" applyFont="1" applyAlignment="1">
      <alignment/>
    </xf>
    <xf numFmtId="0" fontId="41" fillId="20" borderId="23" xfId="0" applyFont="1" applyFill="1" applyBorder="1" applyAlignment="1">
      <alignment horizontal="center" vertical="center"/>
    </xf>
    <xf numFmtId="0" fontId="41" fillId="20" borderId="24" xfId="0" applyFont="1" applyFill="1" applyBorder="1" applyAlignment="1">
      <alignment horizontal="center" vertical="center"/>
    </xf>
    <xf numFmtId="0" fontId="42" fillId="20" borderId="25" xfId="0" applyFont="1" applyFill="1" applyBorder="1" applyAlignment="1">
      <alignment horizontal="center" vertical="center"/>
    </xf>
    <xf numFmtId="0" fontId="42" fillId="20" borderId="26" xfId="0" applyFont="1" applyFill="1" applyBorder="1" applyAlignment="1">
      <alignment horizontal="center" vertical="center"/>
    </xf>
    <xf numFmtId="0" fontId="42" fillId="20" borderId="27" xfId="0" applyFont="1" applyFill="1" applyBorder="1" applyAlignment="1">
      <alignment horizontal="center" vertical="center"/>
    </xf>
    <xf numFmtId="0" fontId="42" fillId="20" borderId="28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ganisation_Clearing\CLEARING\Clearing%20technisch\DB-Abrechnung\2006\200609\Abrechnung-v2_2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1">
        <row r="5">
          <cell r="G5">
            <v>821160.599999991</v>
          </cell>
        </row>
        <row r="6">
          <cell r="F6">
            <v>10963.05833333332</v>
          </cell>
          <cell r="G6">
            <v>308522.9616666656</v>
          </cell>
        </row>
        <row r="7">
          <cell r="F7">
            <v>522844.000000005</v>
          </cell>
          <cell r="G7">
            <v>1441528.28571427</v>
          </cell>
        </row>
        <row r="8">
          <cell r="F8">
            <v>0</v>
          </cell>
          <cell r="G8">
            <v>275089.069999869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3" sqref="A3:B4"/>
    </sheetView>
  </sheetViews>
  <sheetFormatPr defaultColWidth="11.421875" defaultRowHeight="12.75"/>
  <cols>
    <col min="1" max="1" width="11.7109375" style="2" customWidth="1"/>
    <col min="2" max="2" width="14.7109375" style="2" customWidth="1"/>
    <col min="3" max="3" width="20.140625" style="2" customWidth="1"/>
    <col min="4" max="4" width="16.7109375" style="2" customWidth="1"/>
    <col min="5" max="5" width="19.7109375" style="2" customWidth="1"/>
    <col min="6" max="6" width="15.57421875" style="2" customWidth="1"/>
    <col min="7" max="7" width="14.7109375" style="2" customWidth="1"/>
    <col min="8" max="8" width="17.00390625" style="2" customWidth="1"/>
    <col min="9" max="9" width="17.28125" style="2" customWidth="1"/>
    <col min="10" max="10" width="16.7109375" style="3" customWidth="1"/>
    <col min="11" max="16384" width="11.421875" style="2" customWidth="1"/>
  </cols>
  <sheetData>
    <row r="1" spans="1:10" ht="31.5" customHeigh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s="1" customFormat="1" ht="19.5" customHeight="1">
      <c r="A3" s="25">
        <v>2010</v>
      </c>
      <c r="B3" s="26"/>
      <c r="C3" s="5" t="s">
        <v>18</v>
      </c>
      <c r="D3" s="5" t="s">
        <v>9</v>
      </c>
      <c r="E3" s="5" t="s">
        <v>10</v>
      </c>
      <c r="F3" s="5" t="s">
        <v>0</v>
      </c>
      <c r="G3" s="5" t="s">
        <v>6</v>
      </c>
      <c r="H3" s="5" t="s">
        <v>1</v>
      </c>
      <c r="I3" s="5" t="s">
        <v>7</v>
      </c>
      <c r="J3" s="5" t="s">
        <v>8</v>
      </c>
    </row>
    <row r="4" spans="1:10" s="1" customFormat="1" ht="30" customHeight="1">
      <c r="A4" s="27"/>
      <c r="B4" s="28"/>
      <c r="C4" s="5" t="s">
        <v>16</v>
      </c>
      <c r="D4" s="17" t="s">
        <v>20</v>
      </c>
      <c r="E4" s="17" t="s">
        <v>21</v>
      </c>
      <c r="F4" s="5" t="s">
        <v>11</v>
      </c>
      <c r="G4" s="5" t="s">
        <v>12</v>
      </c>
      <c r="H4" s="17" t="s">
        <v>13</v>
      </c>
      <c r="I4" s="17" t="s">
        <v>14</v>
      </c>
      <c r="J4" s="5" t="s">
        <v>15</v>
      </c>
    </row>
    <row r="5" spans="1:10" ht="15" customHeight="1">
      <c r="A5" s="6">
        <v>40179</v>
      </c>
      <c r="B5" s="21">
        <v>40179</v>
      </c>
      <c r="C5" s="7">
        <v>745122.999999989</v>
      </c>
      <c r="D5" s="7">
        <v>1007259.36000004</v>
      </c>
      <c r="E5" s="7">
        <v>392224.560000047</v>
      </c>
      <c r="F5" s="7">
        <v>636793.71000003</v>
      </c>
      <c r="G5" s="7">
        <v>1762.41999998402</v>
      </c>
      <c r="H5" s="7">
        <v>52151.4833333332</v>
      </c>
      <c r="I5" s="7">
        <v>4220.291666666662</v>
      </c>
      <c r="J5" s="7">
        <f>C5+D5-E5+F5-G5+H5-I5</f>
        <v>2043120.2816666944</v>
      </c>
    </row>
    <row r="6" spans="1:10" ht="15" customHeight="1">
      <c r="A6" s="6">
        <v>40210</v>
      </c>
      <c r="B6" s="21">
        <v>40210</v>
      </c>
      <c r="C6" s="7">
        <v>575281.8</v>
      </c>
      <c r="D6" s="7">
        <v>807015.177120056</v>
      </c>
      <c r="E6" s="7">
        <v>329836.9219199992</v>
      </c>
      <c r="F6" s="7">
        <v>279225.46</v>
      </c>
      <c r="G6" s="7">
        <v>0</v>
      </c>
      <c r="H6" s="7">
        <v>8194</v>
      </c>
      <c r="I6" s="7">
        <v>3354.04</v>
      </c>
      <c r="J6" s="7">
        <f>C6+D6-E6+F6-G6+H6-I6</f>
        <v>1336525.4752000568</v>
      </c>
    </row>
    <row r="7" spans="1:10" ht="15" customHeight="1">
      <c r="A7" s="6">
        <v>40238</v>
      </c>
      <c r="B7" s="21">
        <v>40238</v>
      </c>
      <c r="C7" s="7">
        <v>603701.75</v>
      </c>
      <c r="D7" s="7">
        <v>871315.68</v>
      </c>
      <c r="E7" s="7">
        <v>348807.31</v>
      </c>
      <c r="F7" s="7">
        <v>222060.62</v>
      </c>
      <c r="G7" s="7">
        <v>0</v>
      </c>
      <c r="H7" s="7">
        <v>23672.6</v>
      </c>
      <c r="I7" s="7">
        <v>7891.24</v>
      </c>
      <c r="J7" s="7">
        <f aca="true" t="shared" si="0" ref="J7:J16">C7+D7-E7+F7-G7+H7-I7</f>
        <v>1364052.1000000003</v>
      </c>
    </row>
    <row r="8" spans="1:10" ht="15" customHeight="1">
      <c r="A8" s="6">
        <v>40269</v>
      </c>
      <c r="B8" s="21">
        <v>40269</v>
      </c>
      <c r="C8" s="7">
        <v>541594.8</v>
      </c>
      <c r="D8" s="7">
        <v>873867.847</v>
      </c>
      <c r="E8" s="7">
        <v>371730.363</v>
      </c>
      <c r="F8" s="7">
        <v>470247.12</v>
      </c>
      <c r="G8" s="7">
        <v>0</v>
      </c>
      <c r="H8" s="7">
        <v>12673.1</v>
      </c>
      <c r="I8" s="7">
        <v>3802.95</v>
      </c>
      <c r="J8" s="7">
        <f t="shared" si="0"/>
        <v>1522849.554</v>
      </c>
    </row>
    <row r="9" spans="1:10" ht="15" customHeight="1">
      <c r="A9" s="6">
        <v>40299</v>
      </c>
      <c r="B9" s="21">
        <v>40299</v>
      </c>
      <c r="C9" s="7">
        <v>564967.52</v>
      </c>
      <c r="D9" s="7">
        <v>1347024.72</v>
      </c>
      <c r="E9" s="7">
        <v>291438</v>
      </c>
      <c r="F9" s="7">
        <v>245237.816</v>
      </c>
      <c r="G9" s="7">
        <v>6318.881</v>
      </c>
      <c r="H9" s="7">
        <v>150116.41</v>
      </c>
      <c r="I9" s="7">
        <v>2469.9</v>
      </c>
      <c r="J9" s="7">
        <f t="shared" si="0"/>
        <v>2007119.6849999998</v>
      </c>
    </row>
    <row r="10" spans="1:10" ht="15" customHeight="1">
      <c r="A10" s="6">
        <v>40330</v>
      </c>
      <c r="B10" s="21">
        <v>40330</v>
      </c>
      <c r="C10" s="7">
        <v>515390.04</v>
      </c>
      <c r="D10" s="7">
        <v>1467843.36</v>
      </c>
      <c r="E10" s="7">
        <v>328708.2</v>
      </c>
      <c r="F10" s="7">
        <v>89634.36</v>
      </c>
      <c r="G10" s="7">
        <v>71461.15</v>
      </c>
      <c r="H10" s="7">
        <v>41113.53</v>
      </c>
      <c r="I10" s="7">
        <v>716.09</v>
      </c>
      <c r="J10" s="7">
        <f t="shared" si="0"/>
        <v>1713095.8500000003</v>
      </c>
    </row>
    <row r="11" spans="1:10" ht="15" customHeight="1">
      <c r="A11" s="6">
        <v>40360</v>
      </c>
      <c r="B11" s="21">
        <v>40360</v>
      </c>
      <c r="C11" s="7">
        <v>518947.14</v>
      </c>
      <c r="D11" s="7">
        <v>556592.1590399867</v>
      </c>
      <c r="E11" s="7">
        <v>441526.8009600065</v>
      </c>
      <c r="F11" s="7">
        <v>59390.3356799966</v>
      </c>
      <c r="G11" s="7">
        <v>84085.86816000174</v>
      </c>
      <c r="H11" s="7">
        <v>12339.4</v>
      </c>
      <c r="I11" s="7">
        <v>9292.088333333337</v>
      </c>
      <c r="J11" s="7">
        <f t="shared" si="0"/>
        <v>612364.2772666418</v>
      </c>
    </row>
    <row r="12" spans="1:10" ht="15" customHeight="1">
      <c r="A12" s="6">
        <v>40391</v>
      </c>
      <c r="B12" s="21">
        <v>40391</v>
      </c>
      <c r="C12" s="7">
        <v>497633.96</v>
      </c>
      <c r="D12" s="7">
        <v>1278442.797</v>
      </c>
      <c r="E12" s="7">
        <v>305829.363</v>
      </c>
      <c r="F12" s="7">
        <v>204247.17</v>
      </c>
      <c r="G12" s="7">
        <v>29377.316</v>
      </c>
      <c r="H12" s="7">
        <v>86946.71</v>
      </c>
      <c r="I12" s="7">
        <v>5089.36</v>
      </c>
      <c r="J12" s="7">
        <f t="shared" si="0"/>
        <v>1726974.5979999995</v>
      </c>
    </row>
    <row r="13" spans="1:10" ht="15" customHeight="1">
      <c r="A13" s="6">
        <v>40422</v>
      </c>
      <c r="B13" s="21">
        <v>40422</v>
      </c>
      <c r="C13" s="7">
        <v>474153.76</v>
      </c>
      <c r="D13" s="7">
        <v>1329942.24</v>
      </c>
      <c r="E13" s="7">
        <v>354942.12</v>
      </c>
      <c r="F13" s="7">
        <v>246373.34</v>
      </c>
      <c r="G13" s="7">
        <v>22492.77</v>
      </c>
      <c r="H13" s="7">
        <v>111059.05</v>
      </c>
      <c r="I13" s="7">
        <v>1937.8</v>
      </c>
      <c r="J13" s="7">
        <f t="shared" si="0"/>
        <v>1782155.7</v>
      </c>
    </row>
    <row r="14" spans="1:10" ht="15" customHeight="1">
      <c r="A14" s="6">
        <v>40452</v>
      </c>
      <c r="B14" s="21">
        <v>40452</v>
      </c>
      <c r="C14" s="7">
        <v>455354.7299999974</v>
      </c>
      <c r="D14" s="7">
        <v>1590332.5250400251</v>
      </c>
      <c r="E14" s="7">
        <v>315834.6410800009</v>
      </c>
      <c r="F14" s="7">
        <v>587223.4827999802</v>
      </c>
      <c r="G14" s="7">
        <v>0</v>
      </c>
      <c r="H14" s="7">
        <v>133135.23833333334</v>
      </c>
      <c r="I14" s="7">
        <v>2840.3191666666658</v>
      </c>
      <c r="J14" s="7">
        <f t="shared" si="0"/>
        <v>2447371.0159266684</v>
      </c>
    </row>
    <row r="15" spans="1:10" ht="15" customHeight="1">
      <c r="A15" s="6">
        <v>40483</v>
      </c>
      <c r="B15" s="21">
        <v>40483</v>
      </c>
      <c r="C15" s="7">
        <v>458669.4799999966</v>
      </c>
      <c r="D15" s="7">
        <v>2122838.5180799416</v>
      </c>
      <c r="E15" s="7">
        <v>362826.36096000427</v>
      </c>
      <c r="F15" s="7">
        <v>569133.7919999654</v>
      </c>
      <c r="G15" s="7">
        <v>0</v>
      </c>
      <c r="H15" s="7">
        <v>156006.09083333332</v>
      </c>
      <c r="I15" s="7">
        <v>5811.989166666665</v>
      </c>
      <c r="J15" s="7">
        <f t="shared" si="0"/>
        <v>2938009.530786566</v>
      </c>
    </row>
    <row r="16" spans="1:10" ht="15" customHeight="1" thickBot="1">
      <c r="A16" s="6">
        <v>40513</v>
      </c>
      <c r="B16" s="21">
        <v>40513</v>
      </c>
      <c r="C16" s="8">
        <v>528065.3200000033</v>
      </c>
      <c r="D16" s="8">
        <v>2238230.7609599684</v>
      </c>
      <c r="E16" s="8">
        <v>317183.9951999804</v>
      </c>
      <c r="F16" s="8">
        <v>294181.0819200026</v>
      </c>
      <c r="G16" s="8">
        <v>10305.17376000052</v>
      </c>
      <c r="H16" s="8">
        <v>159315.0958333333</v>
      </c>
      <c r="I16" s="8">
        <v>4153.900833333333</v>
      </c>
      <c r="J16" s="8">
        <f t="shared" si="0"/>
        <v>2888149.1889199936</v>
      </c>
    </row>
    <row r="17" spans="1:10" s="1" customFormat="1" ht="15" customHeight="1" thickTop="1">
      <c r="A17" s="10" t="s">
        <v>2</v>
      </c>
      <c r="B17" s="10" t="s">
        <v>17</v>
      </c>
      <c r="C17" s="9">
        <f>SUM(C5:C16)</f>
        <v>6478883.299999987</v>
      </c>
      <c r="D17" s="9">
        <f aca="true" t="shared" si="1" ref="D17:I17">SUM(D5:D16)</f>
        <v>15490705.144240018</v>
      </c>
      <c r="E17" s="9">
        <f t="shared" si="1"/>
        <v>4160888.636120038</v>
      </c>
      <c r="F17" s="9">
        <f t="shared" si="1"/>
        <v>3903748.288399975</v>
      </c>
      <c r="G17" s="9">
        <f t="shared" si="1"/>
        <v>225803.57891998626</v>
      </c>
      <c r="H17" s="9">
        <f t="shared" si="1"/>
        <v>946722.7083333331</v>
      </c>
      <c r="I17" s="9">
        <f t="shared" si="1"/>
        <v>51579.96916666667</v>
      </c>
      <c r="J17" s="9">
        <f>SUM(J5:J16)</f>
        <v>22381787.25676662</v>
      </c>
    </row>
    <row r="18" spans="3:9" ht="12.75">
      <c r="C18" s="3"/>
      <c r="D18" s="3"/>
      <c r="E18" s="3"/>
      <c r="F18" s="3"/>
      <c r="G18" s="3"/>
      <c r="H18" s="3"/>
      <c r="I18" s="3"/>
    </row>
    <row r="19" spans="3:4" ht="13.5" thickBot="1">
      <c r="C19" s="3"/>
      <c r="D19" s="3"/>
    </row>
    <row r="20" spans="1:4" ht="12.75">
      <c r="A20" s="15" t="s">
        <v>3</v>
      </c>
      <c r="B20" s="18" t="s">
        <v>22</v>
      </c>
      <c r="C20" s="11">
        <f>C17+D17+F17+H17</f>
        <v>26820059.44097331</v>
      </c>
      <c r="D20" s="3"/>
    </row>
    <row r="21" spans="1:4" ht="13.5" thickBot="1">
      <c r="A21" s="16" t="s">
        <v>4</v>
      </c>
      <c r="B21" s="19" t="s">
        <v>23</v>
      </c>
      <c r="C21" s="12">
        <f>E17+G17+I17</f>
        <v>4438272.184206691</v>
      </c>
      <c r="D21" s="3"/>
    </row>
    <row r="22" spans="1:6" ht="14.25" thickBot="1" thickTop="1">
      <c r="A22" s="13" t="s">
        <v>5</v>
      </c>
      <c r="B22" s="20" t="s">
        <v>19</v>
      </c>
      <c r="C22" s="14">
        <f>C20-C21</f>
        <v>22381787.25676662</v>
      </c>
      <c r="D22" s="4"/>
      <c r="E22" s="22"/>
      <c r="F22" s="22"/>
    </row>
    <row r="23" ht="12.75">
      <c r="C23" s="3"/>
    </row>
  </sheetData>
  <sheetProtection/>
  <mergeCells count="2">
    <mergeCell ref="A1:J1"/>
    <mergeCell ref="A3:B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thallers</cp:lastModifiedBy>
  <cp:lastPrinted>2006-12-19T14:43:10Z</cp:lastPrinted>
  <dcterms:created xsi:type="dcterms:W3CDTF">1996-10-17T05:27:31Z</dcterms:created>
  <dcterms:modified xsi:type="dcterms:W3CDTF">2015-11-25T14:43:08Z</dcterms:modified>
  <cp:category/>
  <cp:version/>
  <cp:contentType/>
  <cp:contentStatus/>
</cp:coreProperties>
</file>