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9155" windowHeight="7455" activeTab="0"/>
  </bookViews>
  <sheets>
    <sheet name="2014" sheetId="1" r:id="rId1"/>
  </sheets>
  <externalReferences>
    <externalReference r:id="rId4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fullCalcOnLoad="1"/>
</workbook>
</file>

<file path=xl/sharedStrings.xml><?xml version="1.0" encoding="utf-8"?>
<sst xmlns="http://schemas.openxmlformats.org/spreadsheetml/2006/main" count="71" uniqueCount="60">
  <si>
    <t>Kosten UCTE</t>
  </si>
  <si>
    <t>Gesamt</t>
  </si>
  <si>
    <t>Kosten Jahr</t>
  </si>
  <si>
    <t>Erlöse Jahr</t>
  </si>
  <si>
    <t>GESAMT</t>
  </si>
  <si>
    <t>Erlöse UCTE</t>
  </si>
  <si>
    <t>Monatskosten</t>
  </si>
  <si>
    <t>Costs UCTE</t>
  </si>
  <si>
    <t>Proceeds UCTE</t>
  </si>
  <si>
    <t>Monthly Costs</t>
  </si>
  <si>
    <t>Total</t>
  </si>
  <si>
    <t>TOTAL</t>
  </si>
  <si>
    <t>Kosten Leistungsvorhaltung pos. SekReg</t>
  </si>
  <si>
    <t xml:space="preserve">Costs pos. Secondary
Control Power </t>
  </si>
  <si>
    <t>Kosten Leistungsvorhaltung neg. SekReg</t>
  </si>
  <si>
    <t xml:space="preserve">Costs neg. Secondary
Control Power </t>
  </si>
  <si>
    <t>Kosten Leistungsvorhaltung pos. Ausfallsreserve</t>
  </si>
  <si>
    <t xml:space="preserve">Costs Backup Power </t>
  </si>
  <si>
    <t>Kosten Leistungsvorhaltung neg. TertReg</t>
  </si>
  <si>
    <t xml:space="preserve">Costs neg. Tertiary
Control Power </t>
  </si>
  <si>
    <t>Kosten Energie pos. SekReg</t>
  </si>
  <si>
    <t xml:space="preserve">Costs pos. Secondary
Control Energy </t>
  </si>
  <si>
    <t>Kosten Energie neg. SekReg</t>
  </si>
  <si>
    <t xml:space="preserve">Costs neg. Secondary
Control Energy </t>
  </si>
  <si>
    <t>Erlöse Energie neg. SekReg</t>
  </si>
  <si>
    <t xml:space="preserve">Proceeds neg. Secondary
Control Energy </t>
  </si>
  <si>
    <t>Kosten Energie pos. TertReg</t>
  </si>
  <si>
    <t xml:space="preserve">Costs pos. Tertiary
Control Energy </t>
  </si>
  <si>
    <t>Erlöse Energie neg. TertReg</t>
  </si>
  <si>
    <t xml:space="preserve">Proceeds neg. Tertiary
Control Energy </t>
  </si>
  <si>
    <t>Kosten Energie SekReg Ausfallsreserve</t>
  </si>
  <si>
    <t>Costs Backup Power Secondary Control Energy</t>
  </si>
  <si>
    <t>Kosten Energie neg. TertReg</t>
  </si>
  <si>
    <t>Costs neg. Tertiary Control Energy</t>
  </si>
  <si>
    <t>Annual Costs</t>
  </si>
  <si>
    <t>Annual Proceeds</t>
  </si>
  <si>
    <t>Erlöse Energie pos. SekReg</t>
  </si>
  <si>
    <t xml:space="preserve">Proceeds pos. Secondary
Control Energy </t>
  </si>
  <si>
    <t>Kosten Energie pos. SekReg INC</t>
  </si>
  <si>
    <t>Kosten Energie neg. SekReg INC</t>
  </si>
  <si>
    <t>Erlöse Energie neg. SekReg INC</t>
  </si>
  <si>
    <t>Erlöse Energie pos. SekReg INC</t>
  </si>
  <si>
    <t xml:space="preserve">Costs pos. Secondary Control Energy INC </t>
  </si>
  <si>
    <t>Costs neg. Secondary Control Energy INC</t>
  </si>
  <si>
    <t>Proceeds neg. Secondary Control Energy INC</t>
  </si>
  <si>
    <t>Proceeds pos. Secondary Control Energy INC</t>
  </si>
  <si>
    <t>Erlöse
einbehaltene Leistungspreise SekReg</t>
  </si>
  <si>
    <t>Erlöse 
einbehaltene Leistungspreise TertReg</t>
  </si>
  <si>
    <t>Proceeds Secondary Control Power</t>
  </si>
  <si>
    <t>Proceeds Tertiary Control Power</t>
  </si>
  <si>
    <t>Kosten Energie pos. SekReg IGCC</t>
  </si>
  <si>
    <t>Kosten Energie neg. SekReg IGCC</t>
  </si>
  <si>
    <t>Erlöse Energie neg. SekReg IGCC</t>
  </si>
  <si>
    <t>Erlöse Energie pos. SekReg IGCC</t>
  </si>
  <si>
    <t xml:space="preserve">Costs pos. Secondary Control Energy IGCC </t>
  </si>
  <si>
    <t>Costs neg. Secondary Control Energy IGCC</t>
  </si>
  <si>
    <t>Proceeds neg. Secondary Control Energy IGCC</t>
  </si>
  <si>
    <t>Proceeds pos. Secondary Control Energy IGCC</t>
  </si>
  <si>
    <t>-</t>
  </si>
  <si>
    <t>Regelenergiekosten / Balancing Energy Costs 2014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</si>
</sst>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\ [$€-1]"/>
    <numFmt numFmtId="187" formatCode="#,##0.0000"/>
    <numFmt numFmtId="188" formatCode="_([$€]* #,##0.00_);_([$€]* \(#,##0.00\);_([$€]* &quot;-&quot;??_);_(@_)"/>
    <numFmt numFmtId="189" formatCode="_([$€]* #,##0.000_);_([$€]* \(#,##0.000\);_([$€]* &quot;-&quot;??_);_(@_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[$-407]dddd\,\ d\.\ mmmm\ yyyy"/>
    <numFmt numFmtId="194" formatCode="[$-407]mmm/\ yy;@"/>
    <numFmt numFmtId="195" formatCode="#,##0.00\ &quot;€&quot;"/>
    <numFmt numFmtId="196" formatCode="dd/mm/yyyy;@"/>
    <numFmt numFmtId="197" formatCode="[$-409]mmm\-yy;@"/>
    <numFmt numFmtId="198" formatCode="mmm/yyyy"/>
    <numFmt numFmtId="199" formatCode="mmm\ yyyy"/>
    <numFmt numFmtId="200" formatCode="&quot;€&quot;\ 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1" tint="0.34999001026153564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0" tint="-0.149959996342659"/>
      </left>
      <right style="medium">
        <color theme="0" tint="-0.14993000030517578"/>
      </right>
      <top style="thick">
        <color theme="1" tint="0.34999001026153564"/>
      </top>
      <bottom style="medium">
        <color theme="0" tint="-0.14993000030517578"/>
      </bottom>
    </border>
    <border>
      <left style="medium">
        <color theme="0" tint="-0.14993000030517578"/>
      </left>
      <right style="thin">
        <color theme="0" tint="-0.149959996342659"/>
      </right>
      <top style="medium">
        <color theme="0" tint="-0.14993000030517578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theme="0" tint="-0.14993000030517578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79" fontId="4" fillId="0" borderId="0" xfId="48" applyFont="1" applyAlignment="1">
      <alignment/>
    </xf>
    <xf numFmtId="0" fontId="40" fillId="20" borderId="10" xfId="0" applyFont="1" applyFill="1" applyBorder="1" applyAlignment="1">
      <alignment horizontal="center" vertical="center"/>
    </xf>
    <xf numFmtId="194" fontId="4" fillId="33" borderId="11" xfId="54" applyNumberFormat="1" applyFont="1" applyFill="1" applyBorder="1" applyAlignment="1">
      <alignment horizontal="right"/>
      <protection/>
    </xf>
    <xf numFmtId="195" fontId="4" fillId="33" borderId="11" xfId="54" applyNumberFormat="1" applyFont="1" applyFill="1" applyBorder="1" applyAlignment="1">
      <alignment horizontal="right"/>
      <protection/>
    </xf>
    <xf numFmtId="195" fontId="4" fillId="33" borderId="12" xfId="54" applyNumberFormat="1" applyFont="1" applyFill="1" applyBorder="1" applyAlignment="1">
      <alignment horizontal="right"/>
      <protection/>
    </xf>
    <xf numFmtId="195" fontId="3" fillId="33" borderId="13" xfId="54" applyNumberFormat="1" applyFont="1" applyFill="1" applyBorder="1" applyAlignment="1">
      <alignment horizontal="right"/>
      <protection/>
    </xf>
    <xf numFmtId="3" fontId="3" fillId="33" borderId="13" xfId="54" applyNumberFormat="1" applyFont="1" applyFill="1" applyBorder="1" applyAlignment="1">
      <alignment horizontal="right"/>
      <protection/>
    </xf>
    <xf numFmtId="3" fontId="3" fillId="33" borderId="14" xfId="54" applyNumberFormat="1" applyFont="1" applyFill="1" applyBorder="1" applyAlignment="1">
      <alignment horizontal="right"/>
      <protection/>
    </xf>
    <xf numFmtId="195" fontId="3" fillId="33" borderId="15" xfId="54" applyNumberFormat="1" applyFont="1" applyFill="1" applyBorder="1" applyAlignment="1">
      <alignment horizontal="right"/>
      <protection/>
    </xf>
    <xf numFmtId="3" fontId="4" fillId="33" borderId="16" xfId="54" applyNumberFormat="1" applyFont="1" applyFill="1" applyBorder="1" applyAlignment="1">
      <alignment horizontal="right"/>
      <protection/>
    </xf>
    <xf numFmtId="3" fontId="4" fillId="33" borderId="17" xfId="54" applyNumberFormat="1" applyFont="1" applyFill="1" applyBorder="1" applyAlignment="1">
      <alignment horizontal="right"/>
      <protection/>
    </xf>
    <xf numFmtId="0" fontId="40" fillId="20" borderId="10" xfId="0" applyFont="1" applyFill="1" applyBorder="1" applyAlignment="1">
      <alignment horizontal="center" vertical="center" wrapText="1"/>
    </xf>
    <xf numFmtId="3" fontId="4" fillId="33" borderId="18" xfId="54" applyNumberFormat="1" applyFont="1" applyFill="1" applyBorder="1" applyAlignment="1">
      <alignment horizontal="right"/>
      <protection/>
    </xf>
    <xf numFmtId="3" fontId="4" fillId="33" borderId="19" xfId="54" applyNumberFormat="1" applyFont="1" applyFill="1" applyBorder="1" applyAlignment="1">
      <alignment horizontal="right"/>
      <protection/>
    </xf>
    <xf numFmtId="3" fontId="3" fillId="33" borderId="20" xfId="54" applyNumberFormat="1" applyFont="1" applyFill="1" applyBorder="1" applyAlignment="1">
      <alignment horizontal="right"/>
      <protection/>
    </xf>
    <xf numFmtId="197" fontId="4" fillId="33" borderId="11" xfId="54" applyNumberFormat="1" applyFont="1" applyFill="1" applyBorder="1" applyAlignment="1">
      <alignment horizontal="right"/>
      <protection/>
    </xf>
    <xf numFmtId="19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95" fontId="3" fillId="33" borderId="21" xfId="54" applyNumberFormat="1" applyFont="1" applyFill="1" applyBorder="1" applyAlignment="1">
      <alignment horizontal="right"/>
      <protection/>
    </xf>
    <xf numFmtId="195" fontId="3" fillId="33" borderId="22" xfId="54" applyNumberFormat="1" applyFont="1" applyFill="1" applyBorder="1" applyAlignment="1">
      <alignment horizontal="right"/>
      <protection/>
    </xf>
    <xf numFmtId="0" fontId="41" fillId="20" borderId="23" xfId="0" applyFont="1" applyFill="1" applyBorder="1" applyAlignment="1">
      <alignment horizontal="center" vertical="center"/>
    </xf>
    <xf numFmtId="0" fontId="41" fillId="20" borderId="24" xfId="0" applyFont="1" applyFill="1" applyBorder="1" applyAlignment="1">
      <alignment horizontal="center" vertical="center"/>
    </xf>
    <xf numFmtId="0" fontId="41" fillId="20" borderId="25" xfId="0" applyFont="1" applyFill="1" applyBorder="1" applyAlignment="1">
      <alignment horizontal="center" vertical="center"/>
    </xf>
    <xf numFmtId="0" fontId="41" fillId="20" borderId="26" xfId="0" applyFont="1" applyFill="1" applyBorder="1" applyAlignment="1">
      <alignment horizontal="center" vertical="center"/>
    </xf>
    <xf numFmtId="0" fontId="42" fillId="20" borderId="27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SMOSRV01\Bereich_APCS\Organisation_Clearing\CLEARING\Clearing%20technisch\DB-Abrechnung\2006\200609\Abrechnung-v2_2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1">
        <row r="5">
          <cell r="G5">
            <v>821160.599999991</v>
          </cell>
        </row>
        <row r="6">
          <cell r="F6">
            <v>10963.05833333332</v>
          </cell>
          <cell r="G6">
            <v>308522.9616666656</v>
          </cell>
        </row>
        <row r="7">
          <cell r="F7">
            <v>522844.000000005</v>
          </cell>
          <cell r="G7">
            <v>1441528.28571427</v>
          </cell>
        </row>
        <row r="8">
          <cell r="F8">
            <v>0</v>
          </cell>
          <cell r="G8">
            <v>275089.069999869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:B4"/>
    </sheetView>
  </sheetViews>
  <sheetFormatPr defaultColWidth="11.421875" defaultRowHeight="12.75"/>
  <cols>
    <col min="1" max="1" width="11.7109375" style="2" customWidth="1"/>
    <col min="2" max="2" width="15.28125" style="2" customWidth="1"/>
    <col min="3" max="3" width="20.140625" style="2" customWidth="1"/>
    <col min="4" max="5" width="18.8515625" style="2" customWidth="1"/>
    <col min="6" max="6" width="19.7109375" style="2" customWidth="1"/>
    <col min="7" max="7" width="19.421875" style="2" customWidth="1"/>
    <col min="8" max="8" width="20.28125" style="2" bestFit="1" customWidth="1"/>
    <col min="9" max="9" width="20.28125" style="2" customWidth="1"/>
    <col min="10" max="10" width="19.421875" style="2" customWidth="1"/>
    <col min="11" max="13" width="19.57421875" style="2" customWidth="1"/>
    <col min="14" max="14" width="16.7109375" style="3" customWidth="1"/>
    <col min="15" max="15" width="17.140625" style="3" customWidth="1"/>
    <col min="16" max="16" width="18.8515625" style="2" customWidth="1"/>
    <col min="17" max="17" width="18.00390625" style="2" bestFit="1" customWidth="1"/>
    <col min="18" max="18" width="14.28125" style="2" bestFit="1" customWidth="1"/>
    <col min="19" max="19" width="18.00390625" style="2" customWidth="1"/>
    <col min="20" max="20" width="17.28125" style="2" customWidth="1"/>
    <col min="21" max="21" width="16.8515625" style="2" customWidth="1"/>
    <col min="22" max="26" width="17.28125" style="2" customWidth="1"/>
    <col min="27" max="27" width="18.421875" style="2" bestFit="1" customWidth="1"/>
    <col min="28" max="16384" width="11.421875" style="2" customWidth="1"/>
  </cols>
  <sheetData>
    <row r="1" spans="1:27" ht="31.5" customHeight="1">
      <c r="A1" s="28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4:15" ht="12.75">
      <c r="N2" s="2"/>
      <c r="O2" s="2"/>
    </row>
    <row r="3" spans="1:27" s="1" customFormat="1" ht="64.5" customHeight="1">
      <c r="A3" s="24">
        <v>2014</v>
      </c>
      <c r="B3" s="25"/>
      <c r="C3" s="15" t="s">
        <v>12</v>
      </c>
      <c r="D3" s="15" t="s">
        <v>14</v>
      </c>
      <c r="E3" s="15" t="s">
        <v>30</v>
      </c>
      <c r="F3" s="15" t="s">
        <v>20</v>
      </c>
      <c r="G3" s="15" t="s">
        <v>22</v>
      </c>
      <c r="H3" s="15" t="s">
        <v>24</v>
      </c>
      <c r="I3" s="15" t="s">
        <v>36</v>
      </c>
      <c r="J3" s="15" t="s">
        <v>16</v>
      </c>
      <c r="K3" s="15" t="s">
        <v>18</v>
      </c>
      <c r="L3" s="15" t="s">
        <v>46</v>
      </c>
      <c r="M3" s="15" t="s">
        <v>47</v>
      </c>
      <c r="N3" s="15" t="s">
        <v>26</v>
      </c>
      <c r="O3" s="15" t="s">
        <v>32</v>
      </c>
      <c r="P3" s="15" t="s">
        <v>28</v>
      </c>
      <c r="Q3" s="5" t="s">
        <v>0</v>
      </c>
      <c r="R3" s="5" t="s">
        <v>5</v>
      </c>
      <c r="S3" s="15" t="s">
        <v>38</v>
      </c>
      <c r="T3" s="15" t="s">
        <v>39</v>
      </c>
      <c r="U3" s="15" t="s">
        <v>40</v>
      </c>
      <c r="V3" s="15" t="s">
        <v>41</v>
      </c>
      <c r="W3" s="15" t="s">
        <v>50</v>
      </c>
      <c r="X3" s="15" t="s">
        <v>51</v>
      </c>
      <c r="Y3" s="15" t="s">
        <v>52</v>
      </c>
      <c r="Z3" s="15" t="s">
        <v>53</v>
      </c>
      <c r="AA3" s="5" t="s">
        <v>6</v>
      </c>
    </row>
    <row r="4" spans="1:27" s="1" customFormat="1" ht="48.75" customHeight="1">
      <c r="A4" s="26"/>
      <c r="B4" s="27"/>
      <c r="C4" s="15" t="s">
        <v>13</v>
      </c>
      <c r="D4" s="15" t="s">
        <v>15</v>
      </c>
      <c r="E4" s="15" t="s">
        <v>31</v>
      </c>
      <c r="F4" s="15" t="s">
        <v>21</v>
      </c>
      <c r="G4" s="15" t="s">
        <v>23</v>
      </c>
      <c r="H4" s="15" t="s">
        <v>25</v>
      </c>
      <c r="I4" s="15" t="s">
        <v>37</v>
      </c>
      <c r="J4" s="15" t="s">
        <v>17</v>
      </c>
      <c r="K4" s="15" t="s">
        <v>19</v>
      </c>
      <c r="L4" s="15" t="s">
        <v>48</v>
      </c>
      <c r="M4" s="15" t="s">
        <v>49</v>
      </c>
      <c r="N4" s="15" t="s">
        <v>27</v>
      </c>
      <c r="O4" s="15" t="s">
        <v>33</v>
      </c>
      <c r="P4" s="15" t="s">
        <v>29</v>
      </c>
      <c r="Q4" s="5" t="s">
        <v>7</v>
      </c>
      <c r="R4" s="5" t="s">
        <v>8</v>
      </c>
      <c r="S4" s="15" t="s">
        <v>42</v>
      </c>
      <c r="T4" s="15" t="s">
        <v>43</v>
      </c>
      <c r="U4" s="15" t="s">
        <v>44</v>
      </c>
      <c r="V4" s="15" t="s">
        <v>45</v>
      </c>
      <c r="W4" s="15" t="s">
        <v>54</v>
      </c>
      <c r="X4" s="15" t="s">
        <v>55</v>
      </c>
      <c r="Y4" s="15" t="s">
        <v>56</v>
      </c>
      <c r="Z4" s="15" t="s">
        <v>57</v>
      </c>
      <c r="AA4" s="5" t="s">
        <v>9</v>
      </c>
    </row>
    <row r="5" spans="1:28" ht="15" customHeight="1">
      <c r="A5" s="6">
        <v>41640</v>
      </c>
      <c r="B5" s="19">
        <v>41640</v>
      </c>
      <c r="C5" s="7">
        <v>592120.06</v>
      </c>
      <c r="D5" s="7">
        <v>1213496.33</v>
      </c>
      <c r="E5" s="7">
        <v>0</v>
      </c>
      <c r="F5" s="7">
        <v>587282.82</v>
      </c>
      <c r="G5" s="7">
        <v>1288574.47</v>
      </c>
      <c r="H5" s="7">
        <v>0</v>
      </c>
      <c r="I5" s="7">
        <v>0</v>
      </c>
      <c r="J5" s="7">
        <v>271835.94</v>
      </c>
      <c r="K5" s="7">
        <v>1763653.64</v>
      </c>
      <c r="L5" s="7">
        <v>11.52</v>
      </c>
      <c r="M5" s="7">
        <v>1250.42</v>
      </c>
      <c r="N5" s="7">
        <v>48380.42</v>
      </c>
      <c r="O5" s="7">
        <v>447903.9</v>
      </c>
      <c r="P5" s="7">
        <v>0</v>
      </c>
      <c r="Q5" s="7">
        <v>835162.06</v>
      </c>
      <c r="R5" s="7">
        <v>0</v>
      </c>
      <c r="S5" s="7">
        <v>63793.34</v>
      </c>
      <c r="T5" s="7">
        <v>79618.49</v>
      </c>
      <c r="U5" s="7">
        <v>3143.58</v>
      </c>
      <c r="V5" s="7">
        <v>93.81</v>
      </c>
      <c r="W5" s="7" t="s">
        <v>58</v>
      </c>
      <c r="X5" s="7" t="s">
        <v>58</v>
      </c>
      <c r="Y5" s="7" t="s">
        <v>58</v>
      </c>
      <c r="Z5" s="7" t="s">
        <v>58</v>
      </c>
      <c r="AA5" s="7">
        <f>C5+D5+E5+F5+G5-H5-I5+J5+K5-L5-M5+N5+O5-P5+Q5-R5+S5+T5-U5-V5</f>
        <v>7187322.1400000015</v>
      </c>
      <c r="AB5" s="21"/>
    </row>
    <row r="6" spans="1:27" ht="15" customHeight="1">
      <c r="A6" s="6">
        <v>41671</v>
      </c>
      <c r="B6" s="19">
        <v>41671</v>
      </c>
      <c r="C6" s="7">
        <v>346139.27</v>
      </c>
      <c r="D6" s="7">
        <v>933095.97</v>
      </c>
      <c r="E6" s="7">
        <v>0</v>
      </c>
      <c r="F6" s="7">
        <v>582990.93</v>
      </c>
      <c r="G6" s="7">
        <v>892109.13</v>
      </c>
      <c r="H6" s="7">
        <v>0</v>
      </c>
      <c r="I6" s="7">
        <v>0</v>
      </c>
      <c r="J6" s="7">
        <v>216860.42</v>
      </c>
      <c r="K6" s="7">
        <v>1362054.48</v>
      </c>
      <c r="L6" s="7">
        <v>2825.64</v>
      </c>
      <c r="M6" s="7">
        <v>98.76</v>
      </c>
      <c r="N6" s="7">
        <v>82281.5</v>
      </c>
      <c r="O6" s="7">
        <v>332430.07</v>
      </c>
      <c r="P6" s="7">
        <v>0</v>
      </c>
      <c r="Q6" s="7">
        <v>595881.25</v>
      </c>
      <c r="R6" s="7">
        <v>0</v>
      </c>
      <c r="S6" s="7">
        <v>122568.58</v>
      </c>
      <c r="T6" s="7">
        <v>87433.02</v>
      </c>
      <c r="U6" s="7">
        <v>4165.84</v>
      </c>
      <c r="V6" s="7">
        <v>95.55</v>
      </c>
      <c r="W6" s="7" t="s">
        <v>58</v>
      </c>
      <c r="X6" s="7" t="s">
        <v>58</v>
      </c>
      <c r="Y6" s="7" t="s">
        <v>58</v>
      </c>
      <c r="Z6" s="7" t="s">
        <v>58</v>
      </c>
      <c r="AA6" s="7">
        <f>C6+D6+E6+F6+G6-H6-I6+J6+K6-L6-M6+N6+O6-P6+Q6-R6+S6+T6-U6-V6</f>
        <v>5546658.83</v>
      </c>
    </row>
    <row r="7" spans="1:27" ht="15" customHeight="1">
      <c r="A7" s="6">
        <v>41699</v>
      </c>
      <c r="B7" s="19">
        <v>41699</v>
      </c>
      <c r="C7" s="7">
        <v>281658.17</v>
      </c>
      <c r="D7" s="7">
        <v>1006040.08</v>
      </c>
      <c r="E7" s="7">
        <v>0</v>
      </c>
      <c r="F7" s="7">
        <v>631012.53</v>
      </c>
      <c r="G7" s="7">
        <v>1192772.7</v>
      </c>
      <c r="H7" s="7">
        <v>0</v>
      </c>
      <c r="I7" s="7">
        <v>0</v>
      </c>
      <c r="J7" s="7">
        <v>200234.23</v>
      </c>
      <c r="K7" s="7">
        <v>1353248.29</v>
      </c>
      <c r="L7" s="7">
        <v>506.19</v>
      </c>
      <c r="M7" s="7">
        <v>0</v>
      </c>
      <c r="N7" s="7">
        <v>78722</v>
      </c>
      <c r="O7" s="7">
        <v>423803.59</v>
      </c>
      <c r="P7" s="7">
        <v>0</v>
      </c>
      <c r="Q7" s="7">
        <v>561703.08</v>
      </c>
      <c r="R7" s="7">
        <v>0</v>
      </c>
      <c r="S7" s="7">
        <v>126399.44</v>
      </c>
      <c r="T7" s="7">
        <v>51320</v>
      </c>
      <c r="U7" s="7">
        <v>3993.2</v>
      </c>
      <c r="V7" s="7">
        <v>340.77</v>
      </c>
      <c r="W7" s="7" t="s">
        <v>58</v>
      </c>
      <c r="X7" s="7" t="s">
        <v>58</v>
      </c>
      <c r="Y7" s="7" t="s">
        <v>58</v>
      </c>
      <c r="Z7" s="7" t="s">
        <v>58</v>
      </c>
      <c r="AA7" s="7">
        <f>C7+D7+E7+F7+G7-H7-I7+J7+K7-L7-M7+N7+O7-P7+Q7-R7+S7+T7-U7-V7</f>
        <v>5902073.95</v>
      </c>
    </row>
    <row r="8" spans="1:27" ht="15" customHeight="1">
      <c r="A8" s="6">
        <v>41730</v>
      </c>
      <c r="B8" s="19">
        <v>41730</v>
      </c>
      <c r="C8" s="7">
        <v>177438.76</v>
      </c>
      <c r="D8" s="7">
        <v>662695.84</v>
      </c>
      <c r="E8" s="7">
        <v>0</v>
      </c>
      <c r="F8" s="7">
        <v>559771.44</v>
      </c>
      <c r="G8" s="7">
        <v>996176.74</v>
      </c>
      <c r="H8" s="7">
        <v>0</v>
      </c>
      <c r="I8" s="7">
        <v>0</v>
      </c>
      <c r="J8" s="7">
        <v>146078.02</v>
      </c>
      <c r="K8" s="7">
        <v>1008285.96</v>
      </c>
      <c r="L8" s="7">
        <v>1202.92</v>
      </c>
      <c r="M8" s="7">
        <v>0</v>
      </c>
      <c r="N8" s="7">
        <v>109841.28</v>
      </c>
      <c r="O8" s="7">
        <v>230627.89</v>
      </c>
      <c r="P8" s="7">
        <v>0</v>
      </c>
      <c r="Q8" s="7">
        <v>465579.91</v>
      </c>
      <c r="R8" s="7">
        <v>0</v>
      </c>
      <c r="S8" s="7">
        <v>135380.82</v>
      </c>
      <c r="T8" s="7">
        <v>25786.82</v>
      </c>
      <c r="U8" s="7">
        <v>2139.2</v>
      </c>
      <c r="V8" s="7">
        <v>116.21</v>
      </c>
      <c r="W8" s="7">
        <v>7496.98</v>
      </c>
      <c r="X8" s="7">
        <v>1659.22</v>
      </c>
      <c r="Y8" s="7">
        <v>13731.97</v>
      </c>
      <c r="Z8" s="7">
        <v>160.61</v>
      </c>
      <c r="AA8" s="7">
        <f>C8+D8+E8+F8+G8-H8-I8+J8+K8-L8-M8+N8+O8-P8+Q8-R8+S8+T8-U8-V8+W8+X8-Y8-Z8</f>
        <v>4509468.7700000005</v>
      </c>
    </row>
    <row r="9" spans="1:27" ht="15" customHeight="1">
      <c r="A9" s="6">
        <v>41760</v>
      </c>
      <c r="B9" s="19">
        <v>41760</v>
      </c>
      <c r="C9" s="7">
        <v>174133.61</v>
      </c>
      <c r="D9" s="7">
        <v>359560.21</v>
      </c>
      <c r="E9" s="7">
        <v>0</v>
      </c>
      <c r="F9" s="7">
        <v>487174.17</v>
      </c>
      <c r="G9" s="7">
        <v>535753.43</v>
      </c>
      <c r="H9" s="7">
        <v>0</v>
      </c>
      <c r="I9" s="7">
        <v>0</v>
      </c>
      <c r="J9" s="7">
        <v>85384.86</v>
      </c>
      <c r="K9" s="7">
        <v>804827.56</v>
      </c>
      <c r="L9" s="7">
        <v>661.29</v>
      </c>
      <c r="M9" s="7">
        <v>0</v>
      </c>
      <c r="N9" s="7">
        <v>539805.77</v>
      </c>
      <c r="O9" s="7">
        <v>139501.94</v>
      </c>
      <c r="P9" s="7">
        <v>0</v>
      </c>
      <c r="Q9" s="7">
        <v>426045</v>
      </c>
      <c r="R9" s="7">
        <v>0</v>
      </c>
      <c r="S9" s="7">
        <v>151268.34</v>
      </c>
      <c r="T9" s="7">
        <v>45652.74</v>
      </c>
      <c r="U9" s="7">
        <v>4726.72</v>
      </c>
      <c r="V9" s="7">
        <v>136.49</v>
      </c>
      <c r="W9" s="7">
        <v>60142.03</v>
      </c>
      <c r="X9" s="7">
        <v>3240.48</v>
      </c>
      <c r="Y9" s="7">
        <v>87432.14</v>
      </c>
      <c r="Z9" s="7">
        <v>989.16</v>
      </c>
      <c r="AA9" s="7">
        <f aca="true" t="shared" si="0" ref="AA9:AA15">C9+D9+E9+F9+G9-H9-I9+J9+K9-L9-M9+N9+O9-P9+Q9-R9+S9+T9-U9-V9+W9+X9-Y9-Z9</f>
        <v>3718544.339999999</v>
      </c>
    </row>
    <row r="10" spans="1:27" ht="15" customHeight="1">
      <c r="A10" s="6">
        <v>41791</v>
      </c>
      <c r="B10" s="19">
        <v>41791</v>
      </c>
      <c r="C10" s="7">
        <v>235563.24</v>
      </c>
      <c r="D10" s="7">
        <v>373168.62</v>
      </c>
      <c r="E10" s="7">
        <v>0</v>
      </c>
      <c r="F10" s="7">
        <v>273724</v>
      </c>
      <c r="G10" s="7">
        <v>879632.95</v>
      </c>
      <c r="H10" s="7">
        <v>139.04</v>
      </c>
      <c r="I10" s="7">
        <v>0</v>
      </c>
      <c r="J10" s="7">
        <v>90427.08</v>
      </c>
      <c r="K10" s="7">
        <v>580493.36</v>
      </c>
      <c r="L10" s="7">
        <v>183.89</v>
      </c>
      <c r="M10" s="7">
        <v>0</v>
      </c>
      <c r="N10" s="7">
        <v>591338.14</v>
      </c>
      <c r="O10" s="7">
        <v>339442.24</v>
      </c>
      <c r="P10" s="7">
        <v>688</v>
      </c>
      <c r="Q10" s="7">
        <v>426797.36</v>
      </c>
      <c r="R10" s="7">
        <v>0</v>
      </c>
      <c r="S10" s="7">
        <v>97501.42</v>
      </c>
      <c r="T10" s="7">
        <v>51986.56</v>
      </c>
      <c r="U10" s="7">
        <v>2817.16</v>
      </c>
      <c r="V10" s="7">
        <v>126.48</v>
      </c>
      <c r="W10" s="7">
        <v>36439.7</v>
      </c>
      <c r="X10" s="7">
        <v>27292.11</v>
      </c>
      <c r="Y10" s="7">
        <v>53753.03</v>
      </c>
      <c r="Z10" s="7">
        <v>412.28</v>
      </c>
      <c r="AA10" s="7">
        <f t="shared" si="0"/>
        <v>3945686.9000000004</v>
      </c>
    </row>
    <row r="11" spans="1:27" ht="15" customHeight="1">
      <c r="A11" s="6">
        <v>41821</v>
      </c>
      <c r="B11" s="19">
        <v>41821</v>
      </c>
      <c r="C11" s="7">
        <v>269715.86</v>
      </c>
      <c r="D11" s="7">
        <v>281396.28</v>
      </c>
      <c r="E11" s="7">
        <v>0</v>
      </c>
      <c r="F11" s="7">
        <v>647436.57</v>
      </c>
      <c r="G11" s="7">
        <v>841348.35</v>
      </c>
      <c r="H11" s="7">
        <v>0</v>
      </c>
      <c r="I11" s="7">
        <v>0</v>
      </c>
      <c r="J11" s="7">
        <v>85346.91</v>
      </c>
      <c r="K11" s="7">
        <v>437457.96</v>
      </c>
      <c r="L11" s="7">
        <v>32.04</v>
      </c>
      <c r="M11" s="7">
        <v>0</v>
      </c>
      <c r="N11" s="7">
        <v>517077.68</v>
      </c>
      <c r="O11" s="7">
        <v>261471.42</v>
      </c>
      <c r="P11" s="7">
        <v>0</v>
      </c>
      <c r="Q11" s="7">
        <v>446094.29</v>
      </c>
      <c r="R11" s="7">
        <v>0</v>
      </c>
      <c r="S11" s="7">
        <v>209866.87</v>
      </c>
      <c r="T11" s="7">
        <v>27284.27</v>
      </c>
      <c r="U11" s="7">
        <v>1730.03</v>
      </c>
      <c r="V11" s="7">
        <v>112.02</v>
      </c>
      <c r="W11" s="7">
        <v>45490.06</v>
      </c>
      <c r="X11" s="7">
        <v>38120.56</v>
      </c>
      <c r="Y11" s="7">
        <v>60802.3</v>
      </c>
      <c r="Z11" s="7">
        <v>1325.54</v>
      </c>
      <c r="AA11" s="7">
        <f t="shared" si="0"/>
        <v>4044105.150000001</v>
      </c>
    </row>
    <row r="12" spans="1:27" ht="15" customHeight="1">
      <c r="A12" s="6">
        <v>41852</v>
      </c>
      <c r="B12" s="19">
        <v>41852</v>
      </c>
      <c r="C12" s="7">
        <v>208260.1</v>
      </c>
      <c r="D12" s="7">
        <v>142841.82</v>
      </c>
      <c r="E12" s="7">
        <v>0</v>
      </c>
      <c r="F12" s="7">
        <v>294512.13</v>
      </c>
      <c r="G12" s="7">
        <v>1457998.03</v>
      </c>
      <c r="H12" s="7">
        <v>4626.16</v>
      </c>
      <c r="I12" s="7">
        <v>0</v>
      </c>
      <c r="J12" s="7">
        <v>58837.64</v>
      </c>
      <c r="K12" s="7">
        <v>336180.56</v>
      </c>
      <c r="L12" s="7">
        <v>4418.11</v>
      </c>
      <c r="M12" s="7">
        <v>0</v>
      </c>
      <c r="N12" s="7">
        <v>125287.63</v>
      </c>
      <c r="O12" s="7">
        <v>467048.71</v>
      </c>
      <c r="P12" s="7">
        <v>0</v>
      </c>
      <c r="Q12" s="7">
        <v>258236.11</v>
      </c>
      <c r="R12" s="7">
        <v>15474.14</v>
      </c>
      <c r="S12" s="7">
        <v>94379.84</v>
      </c>
      <c r="T12" s="7">
        <v>84990.81</v>
      </c>
      <c r="U12" s="7">
        <v>2241.3</v>
      </c>
      <c r="V12" s="7">
        <v>242.03</v>
      </c>
      <c r="W12" s="7">
        <v>60054.57</v>
      </c>
      <c r="X12" s="7">
        <v>13194.96</v>
      </c>
      <c r="Y12" s="7">
        <v>39291.47</v>
      </c>
      <c r="Z12" s="7">
        <v>1493.16</v>
      </c>
      <c r="AA12" s="7">
        <f t="shared" si="0"/>
        <v>3534036.5399999996</v>
      </c>
    </row>
    <row r="13" spans="1:27" ht="15" customHeight="1">
      <c r="A13" s="6">
        <v>41883</v>
      </c>
      <c r="B13" s="19">
        <v>41883</v>
      </c>
      <c r="C13" s="7">
        <v>203834.69</v>
      </c>
      <c r="D13" s="7">
        <v>62627.95</v>
      </c>
      <c r="E13" s="7">
        <v>0</v>
      </c>
      <c r="F13" s="7">
        <v>465986.16</v>
      </c>
      <c r="G13" s="7">
        <v>965800.65</v>
      </c>
      <c r="H13" s="7">
        <v>0</v>
      </c>
      <c r="I13" s="7">
        <v>0</v>
      </c>
      <c r="J13" s="7">
        <v>60458.96</v>
      </c>
      <c r="K13" s="7">
        <v>217814.72</v>
      </c>
      <c r="L13" s="7">
        <v>715.35</v>
      </c>
      <c r="M13" s="7">
        <v>0</v>
      </c>
      <c r="N13" s="7">
        <v>259504.76</v>
      </c>
      <c r="O13" s="7">
        <v>514093.58</v>
      </c>
      <c r="P13" s="7">
        <v>0</v>
      </c>
      <c r="Q13" s="7">
        <v>329578.53</v>
      </c>
      <c r="R13" s="7">
        <v>8926.56</v>
      </c>
      <c r="S13" s="7">
        <v>109018.18</v>
      </c>
      <c r="T13" s="7">
        <v>104135.32</v>
      </c>
      <c r="U13" s="7">
        <v>4694.54</v>
      </c>
      <c r="V13" s="7">
        <v>287.52</v>
      </c>
      <c r="W13" s="7">
        <v>36096.87</v>
      </c>
      <c r="X13" s="7">
        <v>11028.31</v>
      </c>
      <c r="Y13" s="7">
        <v>55770.24</v>
      </c>
      <c r="Z13" s="7">
        <v>93.78</v>
      </c>
      <c r="AA13" s="7">
        <f t="shared" si="0"/>
        <v>3269490.6900000004</v>
      </c>
    </row>
    <row r="14" spans="1:27" ht="15" customHeight="1">
      <c r="A14" s="6">
        <v>41913</v>
      </c>
      <c r="B14" s="19">
        <v>41913</v>
      </c>
      <c r="C14" s="7">
        <v>269957.86</v>
      </c>
      <c r="D14" s="7">
        <v>76553</v>
      </c>
      <c r="E14" s="7">
        <v>0</v>
      </c>
      <c r="F14" s="7">
        <v>1161454.65</v>
      </c>
      <c r="G14" s="7">
        <v>2260160.72</v>
      </c>
      <c r="H14" s="7">
        <v>0</v>
      </c>
      <c r="I14" s="7">
        <v>0</v>
      </c>
      <c r="J14" s="7">
        <v>83080.52</v>
      </c>
      <c r="K14" s="7">
        <v>237208.58</v>
      </c>
      <c r="L14" s="7">
        <v>19.35</v>
      </c>
      <c r="M14" s="7">
        <v>0</v>
      </c>
      <c r="N14" s="7">
        <v>1038022.16</v>
      </c>
      <c r="O14" s="7">
        <v>153537</v>
      </c>
      <c r="P14" s="7">
        <v>0</v>
      </c>
      <c r="Q14" s="7">
        <v>688437.59</v>
      </c>
      <c r="R14" s="7">
        <v>0</v>
      </c>
      <c r="S14" s="7">
        <v>222360.67</v>
      </c>
      <c r="T14" s="7">
        <v>37890.07</v>
      </c>
      <c r="U14" s="7">
        <v>890.99</v>
      </c>
      <c r="V14" s="7">
        <v>961.66</v>
      </c>
      <c r="W14" s="7">
        <v>123570.49</v>
      </c>
      <c r="X14" s="7">
        <v>34382.71</v>
      </c>
      <c r="Y14" s="7">
        <v>17538.89</v>
      </c>
      <c r="Z14" s="7">
        <v>218.27</v>
      </c>
      <c r="AA14" s="7">
        <f t="shared" si="0"/>
        <v>6366986.86</v>
      </c>
    </row>
    <row r="15" spans="1:27" ht="15" customHeight="1">
      <c r="A15" s="6">
        <v>41944</v>
      </c>
      <c r="B15" s="19">
        <v>41944</v>
      </c>
      <c r="C15" s="7">
        <v>286875.47</v>
      </c>
      <c r="D15" s="7">
        <v>43492.02</v>
      </c>
      <c r="E15" s="7">
        <v>0</v>
      </c>
      <c r="F15" s="7">
        <v>547844.21</v>
      </c>
      <c r="G15" s="7">
        <v>2765731.02</v>
      </c>
      <c r="H15" s="7">
        <v>0</v>
      </c>
      <c r="I15" s="7">
        <v>0</v>
      </c>
      <c r="J15" s="7">
        <v>93382.56</v>
      </c>
      <c r="K15" s="7">
        <v>291384.56</v>
      </c>
      <c r="L15" s="7">
        <v>24.02</v>
      </c>
      <c r="M15" s="7">
        <v>0</v>
      </c>
      <c r="N15" s="7">
        <v>401730</v>
      </c>
      <c r="O15" s="7">
        <v>282574.02</v>
      </c>
      <c r="P15" s="7">
        <v>0</v>
      </c>
      <c r="Q15" s="7">
        <v>447122.38</v>
      </c>
      <c r="R15" s="7">
        <v>0</v>
      </c>
      <c r="S15" s="7">
        <v>188086.16</v>
      </c>
      <c r="T15" s="7">
        <v>162424.34</v>
      </c>
      <c r="U15" s="7">
        <v>1359.84</v>
      </c>
      <c r="V15" s="7">
        <v>2008.19</v>
      </c>
      <c r="W15" s="7">
        <v>97929.32</v>
      </c>
      <c r="X15" s="7">
        <v>49951.96</v>
      </c>
      <c r="Y15" s="7">
        <v>26532.9</v>
      </c>
      <c r="Z15" s="7">
        <v>558.37</v>
      </c>
      <c r="AA15" s="7">
        <f t="shared" si="0"/>
        <v>5628044.699999999</v>
      </c>
    </row>
    <row r="16" spans="1:27" ht="15" customHeight="1" thickBot="1">
      <c r="A16" s="6">
        <v>41974</v>
      </c>
      <c r="B16" s="19">
        <v>41974</v>
      </c>
      <c r="C16" s="8">
        <v>346731.13</v>
      </c>
      <c r="D16" s="8">
        <v>318863.16</v>
      </c>
      <c r="E16" s="8">
        <v>0</v>
      </c>
      <c r="F16" s="8">
        <v>716494.59</v>
      </c>
      <c r="G16" s="8">
        <v>2414702.52</v>
      </c>
      <c r="H16" s="8">
        <v>0</v>
      </c>
      <c r="I16" s="8">
        <v>0</v>
      </c>
      <c r="J16" s="8">
        <v>118132.53</v>
      </c>
      <c r="K16" s="8">
        <v>557250.32</v>
      </c>
      <c r="L16" s="8">
        <v>26.563</v>
      </c>
      <c r="M16" s="8">
        <v>163.6</v>
      </c>
      <c r="N16" s="8">
        <v>256185.9</v>
      </c>
      <c r="O16" s="8">
        <v>716771.94</v>
      </c>
      <c r="P16" s="8">
        <v>0</v>
      </c>
      <c r="Q16" s="8">
        <v>530425.61</v>
      </c>
      <c r="R16" s="8">
        <v>0</v>
      </c>
      <c r="S16" s="8">
        <v>76254.45</v>
      </c>
      <c r="T16" s="8">
        <v>66307.22</v>
      </c>
      <c r="U16" s="8">
        <v>1815.71</v>
      </c>
      <c r="V16" s="8">
        <v>298.66</v>
      </c>
      <c r="W16" s="8">
        <v>65971.69</v>
      </c>
      <c r="X16" s="8">
        <v>108048.63</v>
      </c>
      <c r="Y16" s="8">
        <v>42438.7</v>
      </c>
      <c r="Z16" s="8">
        <v>191.55</v>
      </c>
      <c r="AA16" s="7">
        <f>C16+D16+E16+F16+G16-H16-I16+J16+K16-L16-M16+N16+O16-P16+Q16-R16+S16+T16-U16-V16+W16+X16-Y16-Z16</f>
        <v>6247204.9070000015</v>
      </c>
    </row>
    <row r="17" spans="1:27" s="1" customFormat="1" ht="15" customHeight="1" thickTop="1">
      <c r="A17" s="10" t="s">
        <v>1</v>
      </c>
      <c r="B17" s="10" t="s">
        <v>10</v>
      </c>
      <c r="C17" s="9">
        <f aca="true" t="shared" si="1" ref="C17:Z17">SUM(C5:C16)</f>
        <v>3392428.2199999997</v>
      </c>
      <c r="D17" s="9">
        <f t="shared" si="1"/>
        <v>5473831.28</v>
      </c>
      <c r="E17" s="9">
        <f t="shared" si="1"/>
        <v>0</v>
      </c>
      <c r="F17" s="9">
        <f t="shared" si="1"/>
        <v>6955684.199999998</v>
      </c>
      <c r="G17" s="9">
        <f t="shared" si="1"/>
        <v>16490760.709999999</v>
      </c>
      <c r="H17" s="9">
        <f t="shared" si="1"/>
        <v>4765.2</v>
      </c>
      <c r="I17" s="9">
        <f t="shared" si="1"/>
        <v>0</v>
      </c>
      <c r="J17" s="9">
        <f t="shared" si="1"/>
        <v>1510059.67</v>
      </c>
      <c r="K17" s="9">
        <f t="shared" si="1"/>
        <v>8949859.99</v>
      </c>
      <c r="L17" s="9">
        <f t="shared" si="1"/>
        <v>10626.883000000002</v>
      </c>
      <c r="M17" s="9">
        <f t="shared" si="1"/>
        <v>1512.78</v>
      </c>
      <c r="N17" s="9">
        <f t="shared" si="1"/>
        <v>4048177.2399999998</v>
      </c>
      <c r="O17" s="9">
        <f t="shared" si="1"/>
        <v>4309206.300000001</v>
      </c>
      <c r="P17" s="9">
        <f t="shared" si="1"/>
        <v>688</v>
      </c>
      <c r="Q17" s="9">
        <f t="shared" si="1"/>
        <v>6011063.17</v>
      </c>
      <c r="R17" s="9">
        <f t="shared" si="1"/>
        <v>24400.699999999997</v>
      </c>
      <c r="S17" s="9">
        <f>SUM(S5:S16)</f>
        <v>1596878.1099999999</v>
      </c>
      <c r="T17" s="9">
        <f>SUM(T5:T16)</f>
        <v>824829.6599999999</v>
      </c>
      <c r="U17" s="9">
        <f>SUM(U5:U16)</f>
        <v>33718.11</v>
      </c>
      <c r="V17" s="9">
        <f>SUM(V5:V16)</f>
        <v>4819.389999999999</v>
      </c>
      <c r="W17" s="9">
        <f>SUM(W5:W16)</f>
        <v>533191.71</v>
      </c>
      <c r="X17" s="9">
        <f t="shared" si="1"/>
        <v>286918.93999999994</v>
      </c>
      <c r="Y17" s="9">
        <f t="shared" si="1"/>
        <v>397291.6400000001</v>
      </c>
      <c r="Z17" s="9">
        <f t="shared" si="1"/>
        <v>5442.72</v>
      </c>
      <c r="AA17" s="9">
        <f>SUM(AA5:AA16)</f>
        <v>59899623.776999995</v>
      </c>
    </row>
    <row r="18" spans="3:13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3:5" ht="13.5" thickBot="1">
      <c r="C19" s="3"/>
      <c r="D19" s="3"/>
      <c r="E19" s="3"/>
    </row>
    <row r="20" spans="1:5" ht="12.75">
      <c r="A20" s="13" t="s">
        <v>2</v>
      </c>
      <c r="B20" s="16" t="s">
        <v>34</v>
      </c>
      <c r="C20" s="22">
        <f>C17+D17+E17+F17+G17+J17+K17+N17+O17+Q17+S17+T17+W17+X17</f>
        <v>60382889.199999996</v>
      </c>
      <c r="D20" s="3"/>
      <c r="E20" s="3"/>
    </row>
    <row r="21" spans="1:5" ht="13.5" thickBot="1">
      <c r="A21" s="14" t="s">
        <v>3</v>
      </c>
      <c r="B21" s="17" t="s">
        <v>35</v>
      </c>
      <c r="C21" s="23">
        <f>H17+I17+L17+M17+P17+R17+U17+V17+Y17+Z17</f>
        <v>483265.42300000007</v>
      </c>
      <c r="D21" s="3"/>
      <c r="E21" s="3"/>
    </row>
    <row r="22" spans="1:7" ht="14.25" thickBot="1" thickTop="1">
      <c r="A22" s="11" t="s">
        <v>4</v>
      </c>
      <c r="B22" s="18" t="s">
        <v>11</v>
      </c>
      <c r="C22" s="12">
        <f>C20-C21</f>
        <v>59899623.776999995</v>
      </c>
      <c r="D22" s="4"/>
      <c r="E22" s="4"/>
      <c r="F22" s="20"/>
      <c r="G22" s="20"/>
    </row>
    <row r="23" ht="12.75">
      <c r="C23" s="3"/>
    </row>
  </sheetData>
  <sheetProtection/>
  <mergeCells count="2">
    <mergeCell ref="A3:B4"/>
    <mergeCell ref="A1:AA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thallers</cp:lastModifiedBy>
  <cp:lastPrinted>2006-12-19T14:43:10Z</cp:lastPrinted>
  <dcterms:created xsi:type="dcterms:W3CDTF">1996-10-17T05:27:31Z</dcterms:created>
  <dcterms:modified xsi:type="dcterms:W3CDTF">2015-11-25T14:42:11Z</dcterms:modified>
  <cp:category/>
  <cp:version/>
  <cp:contentType/>
  <cp:contentStatus/>
</cp:coreProperties>
</file>